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ES286lMxJWTAagIZZGgKBER/dLSNEeGo0E3E2oEOnRzho7Ykfl5XKXxHZZFrYsQyfpD50l4+MSymErCMZylTQ==" workbookSaltValue="DALQrxUic565DtjSTxEYkQ==" workbookSpinCount="100000" lockStructure="1"/>
  <bookViews>
    <workbookView xWindow="0" yWindow="0" windowWidth="19440" windowHeight="7755" activeTab="1"/>
  </bookViews>
  <sheets>
    <sheet name="Lány" sheetId="1" r:id="rId1"/>
    <sheet name="Fiú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O29" i="1"/>
  <c r="O28" i="1"/>
  <c r="O20" i="1"/>
  <c r="O19" i="1"/>
  <c r="O11" i="1"/>
  <c r="O10" i="1"/>
  <c r="O9" i="1"/>
  <c r="O8" i="1"/>
  <c r="M37" i="1" l="1"/>
  <c r="M18" i="1" l="1"/>
  <c r="A29" i="2" l="1"/>
  <c r="K41" i="2" l="1"/>
  <c r="M41" i="2" s="1"/>
  <c r="K39" i="2"/>
  <c r="M39" i="2" s="1"/>
  <c r="A40" i="2"/>
  <c r="A41" i="2" s="1"/>
  <c r="K40" i="2"/>
  <c r="M40" i="2" s="1"/>
  <c r="O40" i="2" s="1"/>
  <c r="K29" i="2"/>
  <c r="M29" i="2" s="1"/>
  <c r="K32" i="2"/>
  <c r="M32" i="2" s="1"/>
  <c r="O32" i="2" s="1"/>
  <c r="K28" i="2"/>
  <c r="M28" i="2" s="1"/>
  <c r="K31" i="2"/>
  <c r="M31" i="2" s="1"/>
  <c r="O31" i="2" s="1"/>
  <c r="A30" i="2"/>
  <c r="A31" i="2" s="1"/>
  <c r="A32" i="2" s="1"/>
  <c r="K30" i="2"/>
  <c r="M30" i="2" s="1"/>
  <c r="O30" i="2" s="1"/>
  <c r="K16" i="2"/>
  <c r="M16" i="2" s="1"/>
  <c r="K17" i="2"/>
  <c r="M17" i="2" s="1"/>
  <c r="O17" i="2" s="1"/>
  <c r="K21" i="2"/>
  <c r="M21" i="2" s="1"/>
  <c r="K20" i="2"/>
  <c r="M20" i="2" s="1"/>
  <c r="O20" i="2" s="1"/>
  <c r="K19" i="2"/>
  <c r="M19" i="2" s="1"/>
  <c r="O19" i="2" s="1"/>
  <c r="A17" i="2"/>
  <c r="A18" i="2" s="1"/>
  <c r="A19" i="2" s="1"/>
  <c r="A20" i="2" s="1"/>
  <c r="A21" i="2" s="1"/>
  <c r="K18" i="2"/>
  <c r="M18" i="2" s="1"/>
  <c r="O18" i="2" s="1"/>
  <c r="K8" i="2"/>
  <c r="M8" i="2" s="1"/>
  <c r="K10" i="2"/>
  <c r="M10" i="2" s="1"/>
  <c r="K9" i="2"/>
  <c r="M9" i="2" s="1"/>
  <c r="A8" i="2"/>
  <c r="A9" i="2" s="1"/>
  <c r="A10" i="2" s="1"/>
  <c r="K7" i="2"/>
  <c r="M7" i="2" s="1"/>
  <c r="E3" i="2"/>
  <c r="E3" i="1"/>
  <c r="O9" i="2" l="1"/>
  <c r="O8" i="2"/>
  <c r="O10" i="2"/>
  <c r="O21" i="2"/>
  <c r="N30" i="2"/>
  <c r="N31" i="2"/>
  <c r="N32" i="2"/>
  <c r="O29" i="2"/>
  <c r="O41" i="2"/>
  <c r="N29" i="2"/>
  <c r="N10" i="2"/>
  <c r="N9" i="2"/>
  <c r="N8" i="2"/>
  <c r="N21" i="2"/>
  <c r="N20" i="2"/>
  <c r="N19" i="2"/>
  <c r="N18" i="2"/>
  <c r="N17" i="2"/>
  <c r="N41" i="2"/>
  <c r="N40" i="2"/>
  <c r="K18" i="1"/>
  <c r="K20" i="1"/>
  <c r="M20" i="1" s="1"/>
  <c r="K19" i="1"/>
  <c r="M19" i="1" s="1"/>
  <c r="K28" i="1"/>
  <c r="M28" i="1" s="1"/>
  <c r="K27" i="1"/>
  <c r="M27" i="1" s="1"/>
  <c r="K29" i="1"/>
  <c r="M29" i="1" s="1"/>
  <c r="K30" i="1"/>
  <c r="M30" i="1" s="1"/>
  <c r="N19" i="1" l="1"/>
  <c r="N20" i="1"/>
  <c r="N30" i="1"/>
  <c r="N28" i="1"/>
  <c r="N29" i="1"/>
  <c r="A28" i="1"/>
  <c r="A29" i="1" s="1"/>
  <c r="A30" i="1" s="1"/>
  <c r="A19" i="1"/>
  <c r="A20" i="1" s="1"/>
  <c r="K11" i="1" l="1"/>
  <c r="M11" i="1" s="1"/>
  <c r="K10" i="1"/>
  <c r="M10" i="1" s="1"/>
  <c r="K9" i="1"/>
  <c r="M9" i="1" s="1"/>
  <c r="K7" i="1"/>
  <c r="M7" i="1" s="1"/>
  <c r="K8" i="1"/>
  <c r="M8" i="1" s="1"/>
  <c r="A8" i="1"/>
  <c r="A9" i="1" s="1"/>
  <c r="A10" i="1" s="1"/>
  <c r="A11" i="1" s="1"/>
  <c r="N10" i="1" l="1"/>
  <c r="N9" i="1"/>
  <c r="N11" i="1"/>
  <c r="N8" i="1"/>
</calcChain>
</file>

<file path=xl/sharedStrings.xml><?xml version="1.0" encoding="utf-8"?>
<sst xmlns="http://schemas.openxmlformats.org/spreadsheetml/2006/main" count="296" uniqueCount="90">
  <si>
    <t>Név</t>
  </si>
  <si>
    <t xml:space="preserve">Csapat </t>
  </si>
  <si>
    <t>Korcspo</t>
  </si>
  <si>
    <t xml:space="preserve">Rajt idő </t>
  </si>
  <si>
    <t>Lövészet 1</t>
  </si>
  <si>
    <t>Lövészet 2</t>
  </si>
  <si>
    <t>Büntető idő</t>
  </si>
  <si>
    <t>Befutó idő</t>
  </si>
  <si>
    <t>teljes idő</t>
  </si>
  <si>
    <t>%</t>
  </si>
  <si>
    <t>Gyerek I</t>
  </si>
  <si>
    <t>Időbüntetés</t>
  </si>
  <si>
    <t>rajtszám</t>
  </si>
  <si>
    <t>Gyerek II.</t>
  </si>
  <si>
    <t>Gyerek I.</t>
  </si>
  <si>
    <t>Serdülő I.</t>
  </si>
  <si>
    <t>Nincs</t>
  </si>
  <si>
    <t>10 mp/ hiba</t>
  </si>
  <si>
    <t>3 km FF</t>
  </si>
  <si>
    <t>2 km F</t>
  </si>
  <si>
    <t>1 km F</t>
  </si>
  <si>
    <t>Serdülő II.</t>
  </si>
  <si>
    <t>5/hiba</t>
  </si>
  <si>
    <t>nincs</t>
  </si>
  <si>
    <t>összesen</t>
  </si>
  <si>
    <t>08--09</t>
  </si>
  <si>
    <t>06--07</t>
  </si>
  <si>
    <t>04--05</t>
  </si>
  <si>
    <t>Sz. év</t>
  </si>
  <si>
    <t>30 mp/hiba</t>
  </si>
  <si>
    <t>Gergely Lujza</t>
  </si>
  <si>
    <t>Vasas</t>
  </si>
  <si>
    <t>Birner Léna</t>
  </si>
  <si>
    <t>H. Zalka</t>
  </si>
  <si>
    <t>Előházi Johanna</t>
  </si>
  <si>
    <t>Nagy Sarolta</t>
  </si>
  <si>
    <t>Maus Márton</t>
  </si>
  <si>
    <t>Hetényi Ágoston</t>
  </si>
  <si>
    <t>Fekete Boldizsár</t>
  </si>
  <si>
    <t>Gergely Márton</t>
  </si>
  <si>
    <t>Móczár Ádám</t>
  </si>
  <si>
    <t>Álmok Bia</t>
  </si>
  <si>
    <t>Pónya Márton</t>
  </si>
  <si>
    <t>Boldog Tamás Oszkár</t>
  </si>
  <si>
    <t>Nagy Vilmos</t>
  </si>
  <si>
    <t>Szöllös Kristóf</t>
  </si>
  <si>
    <t>Basze Dániel</t>
  </si>
  <si>
    <t>Bozóki Tamara</t>
  </si>
  <si>
    <t>Besze Regina</t>
  </si>
  <si>
    <t>Benyovszky Lili</t>
  </si>
  <si>
    <t>Panoráma</t>
  </si>
  <si>
    <t>Móczár András</t>
  </si>
  <si>
    <t>Sífutó SE</t>
  </si>
  <si>
    <t>Holló Martin</t>
  </si>
  <si>
    <t>Kis Benedek Márk</t>
  </si>
  <si>
    <t>Kovács Botond</t>
  </si>
  <si>
    <t>Előházi János</t>
  </si>
  <si>
    <t>Mikó Flóra</t>
  </si>
  <si>
    <t>Bozóki Laura</t>
  </si>
  <si>
    <t>Gaál Dóra</t>
  </si>
  <si>
    <t>Kovács-Oroszlán Anna</t>
  </si>
  <si>
    <t>Handzó Tamás</t>
  </si>
  <si>
    <t xml:space="preserve">Szöllös dániel </t>
  </si>
  <si>
    <t>Vári Benedek</t>
  </si>
  <si>
    <t>Benyovszky Luca</t>
  </si>
  <si>
    <t xml:space="preserve"> </t>
  </si>
  <si>
    <t>Nyilas Gréta</t>
  </si>
  <si>
    <t>Miskolci H.</t>
  </si>
  <si>
    <t>Helyezés</t>
  </si>
  <si>
    <t>hátrány</t>
  </si>
  <si>
    <t>mp</t>
  </si>
  <si>
    <t>Első hely</t>
  </si>
  <si>
    <t>Második hely</t>
  </si>
  <si>
    <t>Harmadik hely</t>
  </si>
  <si>
    <t>x</t>
  </si>
  <si>
    <t>xx</t>
  </si>
  <si>
    <t>xxx</t>
  </si>
  <si>
    <t>xxxx</t>
  </si>
  <si>
    <t>xxxxx</t>
  </si>
  <si>
    <t>3,6 km FÁ</t>
  </si>
  <si>
    <t>Miskolc H</t>
  </si>
  <si>
    <t>Álmok biat</t>
  </si>
  <si>
    <t>18/13</t>
  </si>
  <si>
    <t>induló   fiú/lány</t>
  </si>
  <si>
    <t>0/1</t>
  </si>
  <si>
    <t>1/0</t>
  </si>
  <si>
    <t>8/7</t>
  </si>
  <si>
    <t>7/5</t>
  </si>
  <si>
    <t>Mátra kupa          1. verseny Galyatető           2019. 05.25           Nyári biatlon eredmények    LÁNY</t>
  </si>
  <si>
    <t>Mátra kupa          1. verseny Galyatető           2019. 05.25           Nyári biatlon eredmények     FIÚ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</si>
</sst>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46" fontId="0" fillId="0" borderId="0" xfId="0" applyNumberForma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0" fontId="0" fillId="0" borderId="0" xfId="0" applyNumberFormat="1"/>
    <xf numFmtId="20" fontId="0" fillId="0" borderId="0" xfId="0" applyNumberFormat="1"/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8"/>
  <sheetViews>
    <sheetView workbookViewId="0">
      <selection sqref="A1:O1"/>
    </sheetView>
  </sheetViews>
  <sheetFormatPr defaultRowHeight="15" x14ac:dyDescent="0.25"/>
  <cols>
    <col min="1" max="1" width="9" style="1" bestFit="1" customWidth="1"/>
    <col min="2" max="2" width="19.5703125" style="1" customWidth="1"/>
    <col min="3" max="3" width="7" style="7" customWidth="1"/>
    <col min="4" max="4" width="9.28515625" style="1" customWidth="1"/>
    <col min="5" max="6" width="9.140625" style="1"/>
    <col min="7" max="7" width="7.85546875" style="1" customWidth="1"/>
    <col min="8" max="9" width="10.140625" style="1" bestFit="1" customWidth="1"/>
    <col min="10" max="10" width="11.85546875" style="1" bestFit="1" customWidth="1"/>
    <col min="11" max="11" width="11.42578125" style="1" bestFit="1" customWidth="1"/>
    <col min="12" max="12" width="19.42578125" style="1" customWidth="1"/>
    <col min="13" max="13" width="9.28515625" style="5" bestFit="1" customWidth="1"/>
    <col min="14" max="15" width="9.140625" style="1"/>
    <col min="16" max="16" width="7" style="7" customWidth="1"/>
  </cols>
  <sheetData>
    <row r="1" spans="1:16" x14ac:dyDescent="0.25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/>
    </row>
    <row r="2" spans="1:16" x14ac:dyDescent="0.25">
      <c r="A2" s="2"/>
      <c r="B2" s="2"/>
      <c r="D2" s="2"/>
      <c r="E2" s="7"/>
      <c r="F2" s="2"/>
      <c r="G2" s="2"/>
      <c r="H2" s="2"/>
      <c r="I2" s="2"/>
      <c r="J2" s="2"/>
      <c r="K2" s="2"/>
      <c r="L2" s="2"/>
      <c r="N2" s="2"/>
      <c r="O2" s="2"/>
    </row>
    <row r="3" spans="1:16" x14ac:dyDescent="0.25">
      <c r="A3" s="2"/>
      <c r="B3" s="2" t="s">
        <v>14</v>
      </c>
      <c r="C3" s="7" t="s">
        <v>28</v>
      </c>
      <c r="D3" s="2" t="s">
        <v>20</v>
      </c>
      <c r="E3" s="7">
        <f>---2010</f>
        <v>-2010</v>
      </c>
      <c r="F3" s="2"/>
      <c r="G3" s="2"/>
      <c r="H3" s="2"/>
      <c r="I3" s="2"/>
      <c r="J3" s="2"/>
      <c r="K3" s="2"/>
      <c r="L3" s="2"/>
      <c r="N3" s="2"/>
      <c r="O3" s="2"/>
    </row>
    <row r="4" spans="1:16" x14ac:dyDescent="0.25">
      <c r="E4" s="7"/>
    </row>
    <row r="5" spans="1:16" x14ac:dyDescent="0.25">
      <c r="A5" s="1" t="s">
        <v>68</v>
      </c>
      <c r="B5" s="1" t="s">
        <v>0</v>
      </c>
      <c r="D5" s="1" t="s">
        <v>1</v>
      </c>
      <c r="E5" s="7" t="s">
        <v>12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11</v>
      </c>
      <c r="K5" s="1" t="s">
        <v>11</v>
      </c>
      <c r="L5" s="1" t="s">
        <v>7</v>
      </c>
      <c r="M5" s="5" t="s">
        <v>8</v>
      </c>
      <c r="N5" s="1" t="s">
        <v>9</v>
      </c>
      <c r="O5" s="1" t="s">
        <v>69</v>
      </c>
    </row>
    <row r="6" spans="1:16" x14ac:dyDescent="0.25">
      <c r="B6" s="2"/>
      <c r="D6" s="2"/>
      <c r="E6" s="7"/>
      <c r="F6" s="2"/>
      <c r="G6" s="2"/>
      <c r="H6" s="6" t="s">
        <v>22</v>
      </c>
      <c r="I6" s="6" t="s">
        <v>16</v>
      </c>
      <c r="J6" s="2" t="s">
        <v>17</v>
      </c>
      <c r="K6" s="2" t="s">
        <v>24</v>
      </c>
      <c r="L6" s="2"/>
      <c r="O6" s="1" t="s">
        <v>70</v>
      </c>
    </row>
    <row r="7" spans="1:16" x14ac:dyDescent="0.25">
      <c r="A7" s="1">
        <v>1</v>
      </c>
      <c r="B7" s="1" t="s">
        <v>34</v>
      </c>
      <c r="C7" s="7">
        <v>2010</v>
      </c>
      <c r="D7" s="1" t="s">
        <v>33</v>
      </c>
      <c r="E7" s="7">
        <v>45</v>
      </c>
      <c r="F7" s="1" t="s">
        <v>10</v>
      </c>
      <c r="G7" s="5">
        <v>0.20833333333333334</v>
      </c>
      <c r="H7" s="4">
        <v>0</v>
      </c>
      <c r="I7" s="4"/>
      <c r="J7" s="5">
        <v>6.9444444444444441E-3</v>
      </c>
      <c r="K7" s="5">
        <f>(H7+I7)*J7</f>
        <v>0</v>
      </c>
      <c r="L7" s="5">
        <v>0.44930555555555557</v>
      </c>
      <c r="M7" s="5">
        <f>(L7+K7)-G7</f>
        <v>0.24097222222222223</v>
      </c>
      <c r="N7" s="3">
        <v>1</v>
      </c>
      <c r="O7" s="1">
        <v>0</v>
      </c>
    </row>
    <row r="8" spans="1:16" x14ac:dyDescent="0.25">
      <c r="A8" s="1">
        <f>A7+1</f>
        <v>2</v>
      </c>
      <c r="B8" s="1" t="s">
        <v>30</v>
      </c>
      <c r="C8" s="7">
        <v>2012</v>
      </c>
      <c r="D8" s="1" t="s">
        <v>31</v>
      </c>
      <c r="E8" s="7">
        <v>46</v>
      </c>
      <c r="F8" s="1" t="s">
        <v>10</v>
      </c>
      <c r="G8" s="5">
        <v>0.25</v>
      </c>
      <c r="H8" s="4">
        <v>0</v>
      </c>
      <c r="I8" s="4"/>
      <c r="J8" s="5">
        <v>6.9444444444444441E-3</v>
      </c>
      <c r="K8" s="5">
        <f>(H8+I8)*J8</f>
        <v>0</v>
      </c>
      <c r="L8" s="5">
        <v>0.52083333333333337</v>
      </c>
      <c r="M8" s="5">
        <f>(L8+K8)-G8</f>
        <v>0.27083333333333337</v>
      </c>
      <c r="N8" s="3">
        <f>M7/M8</f>
        <v>0.88974358974358969</v>
      </c>
      <c r="O8" s="5">
        <f>M8-M7</f>
        <v>2.9861111111111144E-2</v>
      </c>
    </row>
    <row r="9" spans="1:16" x14ac:dyDescent="0.25">
      <c r="A9" s="1">
        <f t="shared" ref="A9:A11" si="0">A8+1</f>
        <v>3</v>
      </c>
      <c r="B9" s="1" t="s">
        <v>32</v>
      </c>
      <c r="C9" s="7">
        <v>2011</v>
      </c>
      <c r="D9" s="1" t="s">
        <v>33</v>
      </c>
      <c r="E9" s="7">
        <v>47</v>
      </c>
      <c r="F9" s="1" t="s">
        <v>10</v>
      </c>
      <c r="G9" s="5">
        <v>0.29166666666666669</v>
      </c>
      <c r="H9" s="4">
        <v>5</v>
      </c>
      <c r="I9" s="4"/>
      <c r="J9" s="5">
        <v>6.9444444444444441E-3</v>
      </c>
      <c r="K9" s="5">
        <f>(H9+I9)*J9</f>
        <v>3.4722222222222224E-2</v>
      </c>
      <c r="L9" s="5">
        <v>0.56388888888888888</v>
      </c>
      <c r="M9" s="5">
        <f>(L9+K9)-G9</f>
        <v>0.30694444444444441</v>
      </c>
      <c r="N9" s="3">
        <f>M7/M9</f>
        <v>0.78506787330316752</v>
      </c>
      <c r="O9" s="5">
        <f>M9-M7</f>
        <v>6.5972222222222182E-2</v>
      </c>
    </row>
    <row r="10" spans="1:16" x14ac:dyDescent="0.25">
      <c r="A10" s="1">
        <f t="shared" si="0"/>
        <v>4</v>
      </c>
      <c r="B10" s="1" t="s">
        <v>35</v>
      </c>
      <c r="C10" s="7">
        <v>2012</v>
      </c>
      <c r="D10" s="1" t="s">
        <v>33</v>
      </c>
      <c r="E10" s="7">
        <v>48</v>
      </c>
      <c r="F10" s="1" t="s">
        <v>10</v>
      </c>
      <c r="G10" s="5">
        <v>0.33333333333333331</v>
      </c>
      <c r="H10" s="4">
        <v>5</v>
      </c>
      <c r="I10" s="4"/>
      <c r="J10" s="5">
        <v>6.9444444444444441E-3</v>
      </c>
      <c r="K10" s="5">
        <f>(H10+I10)*J10</f>
        <v>3.4722222222222224E-2</v>
      </c>
      <c r="L10" s="5">
        <v>0.61736111111111114</v>
      </c>
      <c r="M10" s="5">
        <f>(L10+K10)-G10</f>
        <v>0.31875000000000003</v>
      </c>
      <c r="N10" s="3">
        <f>M7/M10</f>
        <v>0.75599128540305005</v>
      </c>
      <c r="O10" s="5">
        <f>M10-M7</f>
        <v>7.7777777777777807E-2</v>
      </c>
    </row>
    <row r="11" spans="1:16" x14ac:dyDescent="0.25">
      <c r="A11" s="1">
        <f t="shared" si="0"/>
        <v>5</v>
      </c>
      <c r="B11" s="1" t="s">
        <v>66</v>
      </c>
      <c r="C11" s="7">
        <v>2012</v>
      </c>
      <c r="D11" s="1" t="s">
        <v>67</v>
      </c>
      <c r="E11" s="7">
        <v>75</v>
      </c>
      <c r="F11" s="1" t="s">
        <v>10</v>
      </c>
      <c r="G11" s="5">
        <v>0.375</v>
      </c>
      <c r="H11" s="4">
        <v>0</v>
      </c>
      <c r="I11" s="4"/>
      <c r="J11" s="5">
        <v>6.9444444444444441E-3</v>
      </c>
      <c r="K11" s="5">
        <f>(H11+I11)*J11</f>
        <v>0</v>
      </c>
      <c r="L11" s="5">
        <v>0.70694444444444438</v>
      </c>
      <c r="M11" s="5">
        <f>(L11+K11)-G11</f>
        <v>0.33194444444444438</v>
      </c>
      <c r="N11" s="3">
        <f>M7/M11</f>
        <v>0.7259414225941424</v>
      </c>
      <c r="O11" s="5">
        <f>M11-M7</f>
        <v>9.0972222222222149E-2</v>
      </c>
    </row>
    <row r="12" spans="1:16" x14ac:dyDescent="0.25">
      <c r="A12" s="15"/>
      <c r="B12" s="15"/>
      <c r="C12" s="15"/>
      <c r="D12" s="15"/>
      <c r="E12" s="15"/>
      <c r="F12" s="15"/>
      <c r="G12" s="5"/>
      <c r="H12" s="4"/>
      <c r="I12" s="4"/>
      <c r="J12" s="5"/>
      <c r="K12" s="5"/>
      <c r="L12" s="5"/>
      <c r="N12" s="3"/>
      <c r="O12" s="15"/>
      <c r="P12" s="15"/>
    </row>
    <row r="13" spans="1:16" x14ac:dyDescent="0.25">
      <c r="E13" s="7"/>
    </row>
    <row r="14" spans="1:16" x14ac:dyDescent="0.25">
      <c r="B14" s="1" t="s">
        <v>13</v>
      </c>
      <c r="D14" s="1" t="s">
        <v>19</v>
      </c>
      <c r="E14" s="8" t="s">
        <v>25</v>
      </c>
    </row>
    <row r="15" spans="1:16" x14ac:dyDescent="0.25">
      <c r="E15" s="7"/>
    </row>
    <row r="16" spans="1:16" x14ac:dyDescent="0.25">
      <c r="A16" s="2"/>
      <c r="B16" s="2" t="s">
        <v>0</v>
      </c>
      <c r="D16" s="2" t="s">
        <v>1</v>
      </c>
      <c r="E16" s="7" t="s">
        <v>12</v>
      </c>
      <c r="F16" s="2" t="s">
        <v>2</v>
      </c>
      <c r="G16" s="2" t="s">
        <v>3</v>
      </c>
      <c r="H16" s="2" t="s">
        <v>4</v>
      </c>
      <c r="I16" s="2" t="s">
        <v>5</v>
      </c>
      <c r="J16" s="2" t="s">
        <v>11</v>
      </c>
      <c r="K16" s="2" t="s">
        <v>6</v>
      </c>
      <c r="L16" s="2" t="s">
        <v>7</v>
      </c>
      <c r="M16" s="5" t="s">
        <v>8</v>
      </c>
      <c r="N16" s="2" t="s">
        <v>9</v>
      </c>
    </row>
    <row r="17" spans="1:15" x14ac:dyDescent="0.25">
      <c r="A17" s="2"/>
      <c r="B17" s="2"/>
      <c r="D17" s="2"/>
      <c r="E17" s="7"/>
      <c r="F17" s="2"/>
      <c r="G17" s="2"/>
      <c r="H17" s="6" t="s">
        <v>22</v>
      </c>
      <c r="I17" s="6" t="s">
        <v>23</v>
      </c>
      <c r="J17" s="2" t="s">
        <v>29</v>
      </c>
      <c r="K17" s="2"/>
      <c r="L17" s="2"/>
      <c r="N17" s="2"/>
    </row>
    <row r="18" spans="1:15" x14ac:dyDescent="0.25">
      <c r="A18" s="2">
        <v>1</v>
      </c>
      <c r="B18" s="6" t="s">
        <v>49</v>
      </c>
      <c r="C18" s="7">
        <v>2008</v>
      </c>
      <c r="D18" s="6" t="s">
        <v>33</v>
      </c>
      <c r="E18" s="7">
        <v>57</v>
      </c>
      <c r="F18" s="6" t="s">
        <v>13</v>
      </c>
      <c r="G18" s="5">
        <v>0.125</v>
      </c>
      <c r="H18" s="4">
        <v>2</v>
      </c>
      <c r="I18" s="4"/>
      <c r="J18" s="5">
        <v>2.0833333333333332E-2</v>
      </c>
      <c r="K18" s="5">
        <f>(H18+I18)*J18</f>
        <v>4.1666666666666664E-2</v>
      </c>
      <c r="L18" s="5">
        <v>0.57500000000000007</v>
      </c>
      <c r="M18" s="5">
        <f>(L18+K18)-G18</f>
        <v>0.4916666666666667</v>
      </c>
      <c r="N18" s="3">
        <v>1</v>
      </c>
      <c r="O18" s="1">
        <v>0</v>
      </c>
    </row>
    <row r="19" spans="1:15" x14ac:dyDescent="0.25">
      <c r="A19" s="2">
        <f>A18+1</f>
        <v>2</v>
      </c>
      <c r="B19" s="6" t="s">
        <v>48</v>
      </c>
      <c r="C19" s="7">
        <v>2009</v>
      </c>
      <c r="D19" s="6" t="s">
        <v>33</v>
      </c>
      <c r="E19" s="7">
        <v>55</v>
      </c>
      <c r="F19" s="6" t="s">
        <v>13</v>
      </c>
      <c r="G19" s="5">
        <v>4.1666666666666664E-2</v>
      </c>
      <c r="H19" s="4">
        <v>1</v>
      </c>
      <c r="I19" s="4"/>
      <c r="J19" s="5">
        <v>2.0833333333333332E-2</v>
      </c>
      <c r="K19" s="5">
        <f>(H19+I19)*J19</f>
        <v>2.0833333333333332E-2</v>
      </c>
      <c r="L19" s="5">
        <v>0.52708333333333335</v>
      </c>
      <c r="M19" s="5">
        <f>(L19+K19)-G19</f>
        <v>0.50625000000000009</v>
      </c>
      <c r="N19" s="3">
        <f>M18/M19</f>
        <v>0.97119341563785999</v>
      </c>
      <c r="O19" s="5">
        <f>M19-M18</f>
        <v>1.4583333333333393E-2</v>
      </c>
    </row>
    <row r="20" spans="1:15" x14ac:dyDescent="0.25">
      <c r="A20" s="2">
        <f t="shared" ref="A20" si="1">A19+1</f>
        <v>3</v>
      </c>
      <c r="B20" s="6" t="s">
        <v>47</v>
      </c>
      <c r="C20" s="7">
        <v>2009</v>
      </c>
      <c r="D20" s="6" t="s">
        <v>31</v>
      </c>
      <c r="E20" s="7">
        <v>56</v>
      </c>
      <c r="F20" s="6" t="s">
        <v>13</v>
      </c>
      <c r="G20" s="5">
        <v>8.3333333333333329E-2</v>
      </c>
      <c r="H20" s="4">
        <v>1</v>
      </c>
      <c r="I20" s="4"/>
      <c r="J20" s="5">
        <v>2.0833333333333332E-2</v>
      </c>
      <c r="K20" s="5">
        <f>(H20+I20)*J20</f>
        <v>2.0833333333333332E-2</v>
      </c>
      <c r="L20" s="5">
        <v>0.59444444444444444</v>
      </c>
      <c r="M20" s="5">
        <f>(L20+K20)-G20</f>
        <v>0.53194444444444444</v>
      </c>
      <c r="N20" s="3">
        <f>M18/M20</f>
        <v>0.92428198433420372</v>
      </c>
      <c r="O20" s="5">
        <f>M20-M18</f>
        <v>4.0277777777777746E-2</v>
      </c>
    </row>
    <row r="21" spans="1:15" x14ac:dyDescent="0.25">
      <c r="E21" s="7"/>
    </row>
    <row r="22" spans="1:15" x14ac:dyDescent="0.25">
      <c r="E22" s="7"/>
    </row>
    <row r="23" spans="1:15" x14ac:dyDescent="0.25">
      <c r="B23" s="1" t="s">
        <v>15</v>
      </c>
      <c r="D23" s="1" t="s">
        <v>18</v>
      </c>
      <c r="E23" s="8" t="s">
        <v>26</v>
      </c>
    </row>
    <row r="24" spans="1:15" x14ac:dyDescent="0.25">
      <c r="E24" s="7"/>
    </row>
    <row r="25" spans="1:15" x14ac:dyDescent="0.25">
      <c r="A25" s="2"/>
      <c r="B25" s="2" t="s">
        <v>0</v>
      </c>
      <c r="D25" s="2" t="s">
        <v>1</v>
      </c>
      <c r="E25" s="7" t="s">
        <v>12</v>
      </c>
      <c r="F25" s="2" t="s">
        <v>2</v>
      </c>
      <c r="G25" s="2" t="s">
        <v>3</v>
      </c>
      <c r="H25" s="2" t="s">
        <v>4</v>
      </c>
      <c r="I25" s="2" t="s">
        <v>5</v>
      </c>
      <c r="J25" s="2" t="s">
        <v>11</v>
      </c>
      <c r="K25" s="2" t="s">
        <v>6</v>
      </c>
      <c r="L25" s="2" t="s">
        <v>7</v>
      </c>
      <c r="M25" s="5" t="s">
        <v>8</v>
      </c>
      <c r="N25" s="2" t="s">
        <v>9</v>
      </c>
      <c r="O25" s="15" t="s">
        <v>69</v>
      </c>
    </row>
    <row r="26" spans="1:15" x14ac:dyDescent="0.25">
      <c r="A26" s="2"/>
      <c r="B26" s="2"/>
      <c r="D26" s="2"/>
      <c r="E26" s="7"/>
      <c r="F26" s="2"/>
      <c r="G26" s="2"/>
      <c r="H26" s="6" t="s">
        <v>22</v>
      </c>
      <c r="I26" s="6" t="s">
        <v>22</v>
      </c>
      <c r="J26" s="2" t="s">
        <v>29</v>
      </c>
      <c r="K26" s="2"/>
      <c r="L26" s="2"/>
      <c r="N26" s="2"/>
      <c r="O26" s="15" t="s">
        <v>70</v>
      </c>
    </row>
    <row r="27" spans="1:15" x14ac:dyDescent="0.25">
      <c r="A27" s="2">
        <v>1</v>
      </c>
      <c r="B27" s="6" t="s">
        <v>58</v>
      </c>
      <c r="C27" s="7">
        <v>2006</v>
      </c>
      <c r="D27" s="6" t="s">
        <v>31</v>
      </c>
      <c r="E27" s="7">
        <v>68</v>
      </c>
      <c r="F27" s="6" t="s">
        <v>15</v>
      </c>
      <c r="G27" s="5">
        <v>0.125</v>
      </c>
      <c r="H27" s="4">
        <v>0</v>
      </c>
      <c r="I27" s="4">
        <v>3</v>
      </c>
      <c r="J27" s="5">
        <v>2.0833333333333332E-2</v>
      </c>
      <c r="K27" s="5">
        <f>(H27+I27)*J27</f>
        <v>6.25E-2</v>
      </c>
      <c r="L27" s="5">
        <v>0.82916666666666661</v>
      </c>
      <c r="M27" s="5">
        <f>(L27+K27)-G27</f>
        <v>0.76666666666666661</v>
      </c>
      <c r="N27" s="3">
        <v>1</v>
      </c>
      <c r="O27" s="15">
        <v>0</v>
      </c>
    </row>
    <row r="28" spans="1:15" x14ac:dyDescent="0.25">
      <c r="A28" s="2">
        <f>A27+1</f>
        <v>2</v>
      </c>
      <c r="B28" s="6" t="s">
        <v>60</v>
      </c>
      <c r="C28" s="7">
        <v>2006</v>
      </c>
      <c r="D28" s="6" t="s">
        <v>31</v>
      </c>
      <c r="E28" s="7">
        <v>69</v>
      </c>
      <c r="F28" s="6" t="s">
        <v>15</v>
      </c>
      <c r="G28" s="5">
        <v>0.16666666666666666</v>
      </c>
      <c r="H28" s="4">
        <v>2</v>
      </c>
      <c r="I28" s="4">
        <v>1</v>
      </c>
      <c r="J28" s="5">
        <v>2.0833333333333332E-2</v>
      </c>
      <c r="K28" s="5">
        <f>(H28+I28)*J28</f>
        <v>6.25E-2</v>
      </c>
      <c r="L28" s="5">
        <v>0.92361111111111116</v>
      </c>
      <c r="M28" s="5">
        <f>(L28+K28)-G28</f>
        <v>0.81944444444444453</v>
      </c>
      <c r="N28" s="3">
        <f>M27/M28</f>
        <v>0.93559322033898284</v>
      </c>
      <c r="O28" s="5">
        <f>M28-M27</f>
        <v>5.2777777777777923E-2</v>
      </c>
    </row>
    <row r="29" spans="1:15" x14ac:dyDescent="0.25">
      <c r="A29" s="2">
        <f t="shared" ref="A29:A30" si="2">A28+1</f>
        <v>3</v>
      </c>
      <c r="B29" s="6" t="s">
        <v>59</v>
      </c>
      <c r="C29" s="7">
        <v>2007</v>
      </c>
      <c r="D29" s="6" t="s">
        <v>33</v>
      </c>
      <c r="E29" s="7">
        <v>67</v>
      </c>
      <c r="F29" s="6" t="s">
        <v>15</v>
      </c>
      <c r="G29" s="5">
        <v>8.3333333333333329E-2</v>
      </c>
      <c r="H29" s="4">
        <v>4</v>
      </c>
      <c r="I29" s="4">
        <v>1</v>
      </c>
      <c r="J29" s="5">
        <v>2.0833333333333332E-2</v>
      </c>
      <c r="K29" s="5">
        <f>(H29+I29)*J29</f>
        <v>0.10416666666666666</v>
      </c>
      <c r="L29" s="5">
        <v>0.85069444444444453</v>
      </c>
      <c r="M29" s="5">
        <f>(L29+K29)-G29</f>
        <v>0.87152777777777779</v>
      </c>
      <c r="N29" s="3">
        <f>M27/M29</f>
        <v>0.87968127490039838</v>
      </c>
      <c r="O29" s="5">
        <f>M29-M27</f>
        <v>0.10486111111111118</v>
      </c>
    </row>
    <row r="30" spans="1:15" ht="15.75" x14ac:dyDescent="0.25">
      <c r="A30" s="2">
        <f t="shared" si="2"/>
        <v>4</v>
      </c>
      <c r="B30" s="6" t="s">
        <v>57</v>
      </c>
      <c r="C30" s="7">
        <v>2006</v>
      </c>
      <c r="D30" s="6" t="s">
        <v>31</v>
      </c>
      <c r="E30" s="7">
        <v>66</v>
      </c>
      <c r="F30" s="6" t="s">
        <v>15</v>
      </c>
      <c r="G30" s="5">
        <v>4.1666666666666664E-2</v>
      </c>
      <c r="H30" s="4">
        <v>1</v>
      </c>
      <c r="I30" s="4">
        <v>4</v>
      </c>
      <c r="J30" s="5">
        <v>2.0833333333333332E-2</v>
      </c>
      <c r="K30" s="5">
        <f>(H30+I30)*J30</f>
        <v>0.10416666666666666</v>
      </c>
      <c r="L30" s="5">
        <v>0.8847222222222223</v>
      </c>
      <c r="M30" s="14">
        <f>(L30+K30)-G30</f>
        <v>0.9472222222222223</v>
      </c>
      <c r="N30" s="3">
        <f>M27/M30</f>
        <v>0.80938416422287374</v>
      </c>
      <c r="O30" s="5">
        <f>M30-M27</f>
        <v>0.18055555555555569</v>
      </c>
    </row>
    <row r="31" spans="1:15" x14ac:dyDescent="0.25">
      <c r="E31" s="7"/>
      <c r="O31" s="5" t="s">
        <v>65</v>
      </c>
    </row>
    <row r="32" spans="1:15" x14ac:dyDescent="0.25">
      <c r="E32" s="7"/>
    </row>
    <row r="33" spans="1:15" x14ac:dyDescent="0.25">
      <c r="A33" s="6"/>
      <c r="B33" s="6" t="s">
        <v>21</v>
      </c>
      <c r="D33" s="6" t="s">
        <v>79</v>
      </c>
      <c r="E33" s="8" t="s">
        <v>27</v>
      </c>
      <c r="F33" s="6"/>
      <c r="G33" s="6"/>
      <c r="H33" s="6"/>
      <c r="I33" s="6"/>
      <c r="J33" s="6"/>
      <c r="K33" s="6"/>
      <c r="L33" s="6"/>
      <c r="N33" s="6"/>
    </row>
    <row r="34" spans="1:15" x14ac:dyDescent="0.25">
      <c r="A34" s="6"/>
      <c r="B34" s="6"/>
      <c r="D34" s="6"/>
      <c r="E34" s="7"/>
      <c r="F34" s="6"/>
      <c r="G34" s="6"/>
      <c r="H34" s="6"/>
      <c r="I34" s="6"/>
      <c r="J34" s="6"/>
      <c r="K34" s="6"/>
      <c r="L34" s="6"/>
      <c r="N34" s="6"/>
    </row>
    <row r="35" spans="1:15" x14ac:dyDescent="0.25">
      <c r="A35" s="6"/>
      <c r="B35" s="6" t="s">
        <v>0</v>
      </c>
      <c r="D35" s="6" t="s">
        <v>1</v>
      </c>
      <c r="E35" s="7" t="s">
        <v>12</v>
      </c>
      <c r="F35" s="6" t="s">
        <v>2</v>
      </c>
      <c r="G35" s="6" t="s">
        <v>3</v>
      </c>
      <c r="H35" s="6" t="s">
        <v>4</v>
      </c>
      <c r="I35" s="6" t="s">
        <v>5</v>
      </c>
      <c r="J35" s="6" t="s">
        <v>11</v>
      </c>
      <c r="K35" s="6" t="s">
        <v>6</v>
      </c>
      <c r="L35" s="6" t="s">
        <v>7</v>
      </c>
      <c r="M35" s="5" t="s">
        <v>8</v>
      </c>
      <c r="N35" s="6" t="s">
        <v>9</v>
      </c>
      <c r="O35" s="15" t="s">
        <v>69</v>
      </c>
    </row>
    <row r="36" spans="1:15" x14ac:dyDescent="0.25">
      <c r="A36" s="6"/>
      <c r="B36" s="6"/>
      <c r="D36" s="6"/>
      <c r="E36" s="7"/>
      <c r="F36" s="6"/>
      <c r="G36" s="6"/>
      <c r="H36" s="6" t="s">
        <v>22</v>
      </c>
      <c r="I36" s="6" t="s">
        <v>22</v>
      </c>
      <c r="J36" s="6" t="s">
        <v>29</v>
      </c>
      <c r="K36" s="6"/>
      <c r="L36" s="6"/>
      <c r="N36" s="6"/>
      <c r="O36" s="15" t="s">
        <v>70</v>
      </c>
    </row>
    <row r="37" spans="1:15" x14ac:dyDescent="0.25">
      <c r="A37" s="6">
        <v>1</v>
      </c>
      <c r="B37" s="6" t="s">
        <v>64</v>
      </c>
      <c r="C37" s="7">
        <v>2006</v>
      </c>
      <c r="D37" s="6" t="s">
        <v>33</v>
      </c>
      <c r="E37" s="7">
        <v>70</v>
      </c>
      <c r="F37" s="6" t="s">
        <v>21</v>
      </c>
      <c r="G37" s="5">
        <v>4.1666666666666664E-2</v>
      </c>
      <c r="H37" s="4">
        <v>4</v>
      </c>
      <c r="I37" s="4">
        <v>3</v>
      </c>
      <c r="J37" s="5">
        <v>2.0833333333333332E-2</v>
      </c>
      <c r="K37" s="5">
        <v>0.14583333333333334</v>
      </c>
      <c r="L37" s="17">
        <v>0.95277777777777783</v>
      </c>
      <c r="M37" s="17">
        <f>L37+K37-G37</f>
        <v>1.0569444444444445</v>
      </c>
      <c r="N37" s="3">
        <v>1</v>
      </c>
      <c r="O37" s="15">
        <v>0</v>
      </c>
    </row>
    <row r="38" spans="1:15" x14ac:dyDescent="0.25">
      <c r="E38" s="7"/>
    </row>
    <row r="39" spans="1:15" x14ac:dyDescent="0.25">
      <c r="E39" s="7"/>
    </row>
    <row r="40" spans="1:15" x14ac:dyDescent="0.25">
      <c r="A40" s="6"/>
      <c r="B40" s="6" t="s">
        <v>83</v>
      </c>
      <c r="C40" s="18" t="s">
        <v>87</v>
      </c>
      <c r="D40" s="18" t="s">
        <v>86</v>
      </c>
      <c r="E40" s="18" t="s">
        <v>84</v>
      </c>
      <c r="F40" s="6" t="s">
        <v>84</v>
      </c>
      <c r="G40" s="6" t="s">
        <v>85</v>
      </c>
      <c r="H40" s="6" t="s">
        <v>84</v>
      </c>
      <c r="I40" s="6" t="s">
        <v>82</v>
      </c>
      <c r="J40" s="6"/>
      <c r="K40" s="6"/>
      <c r="L40" s="6"/>
      <c r="N40" s="6"/>
      <c r="O40" s="6"/>
    </row>
    <row r="41" spans="1:15" x14ac:dyDescent="0.25">
      <c r="A41" s="6"/>
      <c r="B41" s="15"/>
      <c r="C41" s="15" t="s">
        <v>31</v>
      </c>
      <c r="D41" s="15" t="s">
        <v>33</v>
      </c>
      <c r="E41" s="8" t="s">
        <v>50</v>
      </c>
      <c r="F41" s="6" t="s">
        <v>52</v>
      </c>
      <c r="G41" s="6" t="s">
        <v>80</v>
      </c>
      <c r="H41" s="6" t="s">
        <v>81</v>
      </c>
      <c r="I41" s="6"/>
      <c r="J41" s="6"/>
      <c r="K41" s="6"/>
      <c r="L41" s="6"/>
      <c r="N41" s="6"/>
      <c r="O41" s="6"/>
    </row>
    <row r="42" spans="1:15" x14ac:dyDescent="0.25">
      <c r="A42" s="6"/>
      <c r="B42" s="15" t="s">
        <v>71</v>
      </c>
      <c r="C42" s="15" t="s">
        <v>76</v>
      </c>
      <c r="D42" s="15" t="s">
        <v>78</v>
      </c>
      <c r="E42" s="15"/>
      <c r="F42" s="6"/>
      <c r="G42" s="6"/>
      <c r="H42" s="6"/>
      <c r="I42" s="6"/>
      <c r="J42" s="6"/>
      <c r="K42" s="6"/>
      <c r="L42" s="6"/>
      <c r="N42" s="6"/>
      <c r="O42" s="6"/>
    </row>
    <row r="43" spans="1:15" x14ac:dyDescent="0.25">
      <c r="A43" s="6"/>
      <c r="B43" s="15" t="s">
        <v>72</v>
      </c>
      <c r="C43" s="15" t="s">
        <v>77</v>
      </c>
      <c r="D43" s="15" t="s">
        <v>75</v>
      </c>
      <c r="E43" s="15" t="s">
        <v>74</v>
      </c>
      <c r="F43" s="6"/>
      <c r="G43" s="6"/>
      <c r="H43" s="6"/>
      <c r="I43" s="6"/>
      <c r="J43" s="6"/>
      <c r="K43" s="6"/>
      <c r="L43" s="6"/>
      <c r="N43" s="6"/>
      <c r="O43" s="6"/>
    </row>
    <row r="44" spans="1:15" x14ac:dyDescent="0.25">
      <c r="A44" s="6"/>
      <c r="B44" s="15" t="s">
        <v>73</v>
      </c>
      <c r="C44" s="15" t="s">
        <v>75</v>
      </c>
      <c r="D44" s="15" t="s">
        <v>78</v>
      </c>
      <c r="E44" s="15"/>
      <c r="F44" s="6"/>
      <c r="G44" s="5"/>
      <c r="H44" s="4"/>
      <c r="I44" s="4"/>
      <c r="J44" s="5"/>
      <c r="K44" s="5"/>
      <c r="L44" s="5"/>
      <c r="N44" s="3"/>
      <c r="O44" s="6"/>
    </row>
    <row r="45" spans="1:15" x14ac:dyDescent="0.25">
      <c r="A45" s="6"/>
      <c r="B45" s="6"/>
      <c r="D45" s="6"/>
      <c r="E45" s="7"/>
      <c r="F45" s="6"/>
      <c r="G45" s="5"/>
      <c r="H45" s="4"/>
      <c r="I45" s="4"/>
      <c r="J45" s="5"/>
      <c r="K45" s="5"/>
      <c r="L45" s="5"/>
      <c r="N45" s="3"/>
      <c r="O45" s="6"/>
    </row>
    <row r="46" spans="1:15" x14ac:dyDescent="0.25">
      <c r="A46" s="6"/>
      <c r="B46" s="6"/>
      <c r="D46" s="6"/>
      <c r="E46" s="7"/>
      <c r="F46" s="6"/>
      <c r="G46" s="5"/>
      <c r="H46" s="4"/>
      <c r="I46" s="4"/>
      <c r="J46" s="5"/>
      <c r="K46" s="5"/>
      <c r="L46" s="5"/>
      <c r="N46" s="3"/>
      <c r="O46" s="6"/>
    </row>
    <row r="47" spans="1:15" x14ac:dyDescent="0.25">
      <c r="A47" s="6"/>
      <c r="B47" s="6"/>
      <c r="D47" s="6"/>
      <c r="E47" s="7"/>
      <c r="F47" s="6"/>
      <c r="G47" s="5"/>
      <c r="H47" s="4"/>
      <c r="I47" s="4"/>
      <c r="J47" s="5"/>
      <c r="K47" s="5"/>
      <c r="L47" s="5"/>
      <c r="N47" s="3"/>
      <c r="O47" s="6"/>
    </row>
    <row r="48" spans="1:15" x14ac:dyDescent="0.25">
      <c r="A48" s="6"/>
      <c r="B48" s="6"/>
      <c r="D48" s="6"/>
      <c r="E48" s="7"/>
      <c r="F48" s="6"/>
      <c r="G48" s="5"/>
      <c r="H48" s="4"/>
      <c r="I48" s="4"/>
      <c r="J48" s="5"/>
      <c r="K48" s="5"/>
      <c r="L48" s="5"/>
      <c r="N48" s="3"/>
      <c r="O48" s="6"/>
    </row>
    <row r="49" spans="1:16" x14ac:dyDescent="0.25">
      <c r="A49" s="6"/>
      <c r="B49" s="6"/>
      <c r="D49" s="6"/>
      <c r="E49" s="7"/>
      <c r="F49" s="6"/>
      <c r="G49" s="5"/>
      <c r="H49" s="4"/>
      <c r="I49" s="4"/>
      <c r="J49" s="5"/>
      <c r="K49" s="5"/>
      <c r="L49" s="5"/>
      <c r="N49" s="3"/>
      <c r="O49" s="6"/>
    </row>
    <row r="50" spans="1:16" x14ac:dyDescent="0.25">
      <c r="A50" s="6"/>
      <c r="B50" s="6"/>
      <c r="D50" s="6"/>
      <c r="E50" s="7"/>
      <c r="F50" s="6"/>
      <c r="G50" s="5"/>
      <c r="H50" s="4"/>
      <c r="I50" s="4"/>
      <c r="J50" s="5"/>
      <c r="K50" s="5"/>
      <c r="L50" s="5"/>
      <c r="N50" s="3"/>
      <c r="O50" s="6"/>
    </row>
    <row r="51" spans="1:16" x14ac:dyDescent="0.25">
      <c r="A51" s="6"/>
      <c r="B51" s="6"/>
      <c r="D51" s="6"/>
      <c r="E51" s="7"/>
      <c r="F51" s="6"/>
      <c r="G51" s="5"/>
      <c r="H51" s="4"/>
      <c r="I51" s="4"/>
      <c r="J51" s="5"/>
      <c r="K51" s="5"/>
      <c r="L51" s="5"/>
      <c r="N51" s="3"/>
      <c r="O51" s="6"/>
    </row>
    <row r="54" spans="1:16" x14ac:dyDescent="0.25">
      <c r="A54" s="10"/>
      <c r="B54" s="10"/>
      <c r="C54" s="10"/>
      <c r="D54" s="10"/>
      <c r="E54" s="8"/>
      <c r="F54" s="10"/>
      <c r="G54" s="10"/>
      <c r="H54" s="10"/>
      <c r="I54" s="10"/>
      <c r="J54" s="10"/>
      <c r="K54" s="10"/>
      <c r="L54" s="10"/>
      <c r="N54" s="10"/>
      <c r="O54" s="10"/>
      <c r="P54" s="10"/>
    </row>
    <row r="55" spans="1:16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N55" s="10"/>
      <c r="O55" s="10"/>
      <c r="P55" s="10"/>
    </row>
    <row r="56" spans="1:16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N56" s="10"/>
      <c r="O56" s="10"/>
      <c r="P56" s="10"/>
    </row>
    <row r="57" spans="1:16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N57" s="10"/>
      <c r="O57" s="10"/>
      <c r="P57" s="10"/>
    </row>
    <row r="58" spans="1:16" x14ac:dyDescent="0.25">
      <c r="A58" s="10"/>
      <c r="B58" s="10"/>
      <c r="C58" s="10"/>
      <c r="D58" s="10"/>
      <c r="E58" s="10"/>
      <c r="F58" s="10"/>
      <c r="G58" s="5"/>
      <c r="H58" s="4"/>
      <c r="I58" s="4"/>
      <c r="J58" s="5"/>
      <c r="K58" s="5"/>
      <c r="L58" s="5"/>
      <c r="N58" s="3"/>
      <c r="O58" s="11"/>
      <c r="P58" s="10"/>
    </row>
  </sheetData>
  <sortState ref="B26:M29">
    <sortCondition ref="M26:M29"/>
  </sortState>
  <mergeCells count="1">
    <mergeCell ref="A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R67"/>
  <sheetViews>
    <sheetView tabSelected="1" workbookViewId="0">
      <selection activeCell="L22" sqref="L22"/>
    </sheetView>
  </sheetViews>
  <sheetFormatPr defaultRowHeight="15" x14ac:dyDescent="0.25"/>
  <cols>
    <col min="1" max="1" width="4.5703125" bestFit="1" customWidth="1"/>
    <col min="2" max="2" width="18.42578125" customWidth="1"/>
    <col min="3" max="3" width="7.28515625" style="7" customWidth="1"/>
    <col min="5" max="5" width="7.5703125" customWidth="1"/>
    <col min="6" max="6" width="9.7109375" customWidth="1"/>
    <col min="10" max="10" width="11.42578125" customWidth="1"/>
    <col min="11" max="11" width="11.5703125" customWidth="1"/>
    <col min="12" max="12" width="16" customWidth="1"/>
    <col min="14" max="14" width="9.140625" style="19"/>
  </cols>
  <sheetData>
    <row r="1" spans="1:15" x14ac:dyDescent="0.25">
      <c r="A1" s="21" t="s">
        <v>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x14ac:dyDescent="0.25">
      <c r="A2" s="7"/>
      <c r="B2" s="7"/>
      <c r="D2" s="7"/>
      <c r="E2" s="7"/>
      <c r="F2" s="7"/>
      <c r="G2" s="7"/>
      <c r="H2" s="7"/>
      <c r="I2" s="7"/>
      <c r="J2" s="7"/>
      <c r="K2" s="7"/>
      <c r="L2" s="7"/>
      <c r="M2" s="7"/>
      <c r="N2" s="3"/>
      <c r="O2" s="7"/>
    </row>
    <row r="3" spans="1:15" x14ac:dyDescent="0.25">
      <c r="A3" s="7"/>
      <c r="B3" s="7" t="s">
        <v>14</v>
      </c>
      <c r="C3" s="7" t="s">
        <v>28</v>
      </c>
      <c r="D3" s="7" t="s">
        <v>20</v>
      </c>
      <c r="E3" s="7">
        <f>---2010</f>
        <v>-2010</v>
      </c>
      <c r="F3" s="7"/>
      <c r="G3" s="7"/>
      <c r="H3" s="7"/>
      <c r="I3" s="7"/>
      <c r="J3" s="7"/>
      <c r="K3" s="7"/>
      <c r="L3" s="7"/>
      <c r="M3" s="7"/>
      <c r="N3" s="3"/>
      <c r="O3" s="7"/>
    </row>
    <row r="4" spans="1:15" x14ac:dyDescent="0.25">
      <c r="A4" s="7"/>
      <c r="B4" s="7"/>
      <c r="D4" s="7"/>
      <c r="E4" s="7"/>
      <c r="F4" s="7"/>
      <c r="G4" s="7"/>
      <c r="H4" s="7"/>
      <c r="I4" s="7"/>
      <c r="J4" s="7"/>
      <c r="K4" s="7"/>
      <c r="L4" s="7"/>
      <c r="M4" s="7"/>
      <c r="N4" s="3"/>
      <c r="O4" s="7"/>
    </row>
    <row r="5" spans="1:15" x14ac:dyDescent="0.25">
      <c r="A5" s="7"/>
      <c r="B5" s="7" t="s">
        <v>0</v>
      </c>
      <c r="D5" s="7" t="s">
        <v>1</v>
      </c>
      <c r="E5" s="7" t="s">
        <v>12</v>
      </c>
      <c r="F5" s="7" t="s">
        <v>2</v>
      </c>
      <c r="G5" s="7" t="s">
        <v>3</v>
      </c>
      <c r="H5" s="7" t="s">
        <v>4</v>
      </c>
      <c r="I5" s="7" t="s">
        <v>5</v>
      </c>
      <c r="J5" s="7" t="s">
        <v>11</v>
      </c>
      <c r="K5" s="7" t="s">
        <v>11</v>
      </c>
      <c r="L5" s="7" t="s">
        <v>7</v>
      </c>
      <c r="M5" s="7" t="s">
        <v>8</v>
      </c>
      <c r="N5" s="3" t="s">
        <v>9</v>
      </c>
      <c r="O5" s="15" t="s">
        <v>69</v>
      </c>
    </row>
    <row r="6" spans="1:15" x14ac:dyDescent="0.25">
      <c r="A6" s="7"/>
      <c r="B6" s="7"/>
      <c r="D6" s="7"/>
      <c r="E6" s="7"/>
      <c r="F6" s="7"/>
      <c r="G6" s="7"/>
      <c r="H6" s="7" t="s">
        <v>22</v>
      </c>
      <c r="I6" s="7" t="s">
        <v>16</v>
      </c>
      <c r="J6" s="7" t="s">
        <v>17</v>
      </c>
      <c r="K6" s="7" t="s">
        <v>24</v>
      </c>
      <c r="L6" s="7"/>
      <c r="M6" s="7"/>
      <c r="N6" s="3"/>
      <c r="O6" s="15" t="s">
        <v>70</v>
      </c>
    </row>
    <row r="7" spans="1:15" x14ac:dyDescent="0.25">
      <c r="A7" s="7">
        <v>1</v>
      </c>
      <c r="B7" s="7" t="s">
        <v>36</v>
      </c>
      <c r="C7" s="7">
        <v>2010</v>
      </c>
      <c r="D7" s="7" t="s">
        <v>31</v>
      </c>
      <c r="E7" s="7">
        <v>41</v>
      </c>
      <c r="F7" s="7" t="s">
        <v>10</v>
      </c>
      <c r="G7" s="5">
        <v>4.1666666666666664E-2</v>
      </c>
      <c r="H7" s="4">
        <v>0</v>
      </c>
      <c r="I7" s="4"/>
      <c r="J7" s="5">
        <v>6.9444444444444441E-3</v>
      </c>
      <c r="K7" s="5">
        <f>(H7+I7)*J7</f>
        <v>0</v>
      </c>
      <c r="L7" s="5">
        <v>0.30277777777777776</v>
      </c>
      <c r="M7" s="5">
        <f>(L7+K7)-G7</f>
        <v>0.26111111111111107</v>
      </c>
      <c r="N7" s="3">
        <v>1</v>
      </c>
      <c r="O7" s="15">
        <v>0</v>
      </c>
    </row>
    <row r="8" spans="1:15" x14ac:dyDescent="0.25">
      <c r="A8" s="7">
        <f>A7+1</f>
        <v>2</v>
      </c>
      <c r="B8" s="7" t="s">
        <v>39</v>
      </c>
      <c r="C8" s="7">
        <v>2011</v>
      </c>
      <c r="D8" s="7" t="s">
        <v>31</v>
      </c>
      <c r="E8" s="7">
        <v>44</v>
      </c>
      <c r="F8" s="7" t="s">
        <v>10</v>
      </c>
      <c r="G8" s="5">
        <v>0.16666666666666666</v>
      </c>
      <c r="H8" s="4">
        <v>1</v>
      </c>
      <c r="I8" s="4"/>
      <c r="J8" s="5">
        <v>6.9444444444444441E-3</v>
      </c>
      <c r="K8" s="5">
        <f>(H8+I8)*J8</f>
        <v>6.9444444444444441E-3</v>
      </c>
      <c r="L8" s="5">
        <v>0.42222222222222222</v>
      </c>
      <c r="M8" s="5">
        <f>(L8+K8)-G8</f>
        <v>0.26249999999999996</v>
      </c>
      <c r="N8" s="3">
        <f>M7/M8</f>
        <v>0.99470899470899476</v>
      </c>
      <c r="O8" s="5">
        <f>M8-M7</f>
        <v>1.388888888888884E-3</v>
      </c>
    </row>
    <row r="9" spans="1:15" x14ac:dyDescent="0.25">
      <c r="A9" s="7">
        <f t="shared" ref="A9:A10" si="0">A8+1</f>
        <v>3</v>
      </c>
      <c r="B9" s="7" t="s">
        <v>37</v>
      </c>
      <c r="C9" s="7">
        <v>2010</v>
      </c>
      <c r="D9" s="7" t="s">
        <v>31</v>
      </c>
      <c r="E9" s="7">
        <v>42</v>
      </c>
      <c r="F9" s="7" t="s">
        <v>10</v>
      </c>
      <c r="G9" s="5">
        <v>8.3333333333333329E-2</v>
      </c>
      <c r="H9" s="4">
        <v>1</v>
      </c>
      <c r="I9" s="4"/>
      <c r="J9" s="5">
        <v>6.9444444444444441E-3</v>
      </c>
      <c r="K9" s="5">
        <f>(H9+I9)*J9</f>
        <v>6.9444444444444441E-3</v>
      </c>
      <c r="L9" s="5">
        <v>0.3666666666666667</v>
      </c>
      <c r="M9" s="5">
        <f>(L9+K9)-G9</f>
        <v>0.2902777777777778</v>
      </c>
      <c r="N9" s="3">
        <f>M7/M9</f>
        <v>0.89952153110047828</v>
      </c>
      <c r="O9" s="5">
        <f>M9-M7</f>
        <v>2.916666666666673E-2</v>
      </c>
    </row>
    <row r="10" spans="1:15" x14ac:dyDescent="0.25">
      <c r="A10" s="7">
        <f t="shared" si="0"/>
        <v>4</v>
      </c>
      <c r="B10" s="7" t="s">
        <v>38</v>
      </c>
      <c r="C10" s="7">
        <v>2010</v>
      </c>
      <c r="D10" s="7" t="s">
        <v>31</v>
      </c>
      <c r="E10" s="7">
        <v>43</v>
      </c>
      <c r="F10" s="7" t="s">
        <v>10</v>
      </c>
      <c r="G10" s="5">
        <v>0.125</v>
      </c>
      <c r="H10" s="4">
        <v>1</v>
      </c>
      <c r="I10" s="4"/>
      <c r="J10" s="5">
        <v>6.9444444444444441E-3</v>
      </c>
      <c r="K10" s="5">
        <f>(H10+I10)*J10</f>
        <v>6.9444444444444441E-3</v>
      </c>
      <c r="L10" s="5">
        <v>0.42430555555555555</v>
      </c>
      <c r="M10" s="5">
        <f>(L10+K10)-G10</f>
        <v>0.30624999999999997</v>
      </c>
      <c r="N10" s="3">
        <f>M7/M10</f>
        <v>0.85260770975056688</v>
      </c>
      <c r="O10" s="5">
        <f>M10-M7</f>
        <v>4.5138888888888895E-2</v>
      </c>
    </row>
    <row r="11" spans="1:15" x14ac:dyDescent="0.25">
      <c r="A11" s="7"/>
      <c r="B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3"/>
      <c r="O11" s="5" t="s">
        <v>65</v>
      </c>
    </row>
    <row r="12" spans="1:15" x14ac:dyDescent="0.25">
      <c r="A12" s="7"/>
      <c r="B12" s="7" t="s">
        <v>13</v>
      </c>
      <c r="D12" s="7" t="s">
        <v>19</v>
      </c>
      <c r="E12" s="8" t="s">
        <v>25</v>
      </c>
      <c r="F12" s="7"/>
      <c r="G12" s="7"/>
      <c r="H12" s="7"/>
      <c r="I12" s="7"/>
      <c r="J12" s="7"/>
      <c r="K12" s="7"/>
      <c r="L12" s="7"/>
      <c r="M12" s="7"/>
      <c r="N12" s="3"/>
      <c r="O12" s="7"/>
    </row>
    <row r="13" spans="1:15" x14ac:dyDescent="0.25">
      <c r="A13" s="7"/>
      <c r="B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3"/>
      <c r="O13" s="7"/>
    </row>
    <row r="14" spans="1:15" x14ac:dyDescent="0.25">
      <c r="A14" s="7"/>
      <c r="B14" s="7" t="s">
        <v>0</v>
      </c>
      <c r="D14" s="7" t="s">
        <v>1</v>
      </c>
      <c r="E14" s="7" t="s">
        <v>12</v>
      </c>
      <c r="F14" s="7" t="s">
        <v>2</v>
      </c>
      <c r="G14" s="7" t="s">
        <v>3</v>
      </c>
      <c r="H14" s="7" t="s">
        <v>4</v>
      </c>
      <c r="I14" s="7" t="s">
        <v>5</v>
      </c>
      <c r="J14" s="7" t="s">
        <v>11</v>
      </c>
      <c r="K14" s="7" t="s">
        <v>6</v>
      </c>
      <c r="L14" s="7" t="s">
        <v>7</v>
      </c>
      <c r="M14" s="7" t="s">
        <v>8</v>
      </c>
      <c r="N14" s="3" t="s">
        <v>9</v>
      </c>
      <c r="O14" s="15" t="s">
        <v>69</v>
      </c>
    </row>
    <row r="15" spans="1:15" x14ac:dyDescent="0.25">
      <c r="A15" s="7"/>
      <c r="B15" s="7"/>
      <c r="D15" s="7"/>
      <c r="E15" s="7"/>
      <c r="F15" s="7"/>
      <c r="G15" s="7"/>
      <c r="H15" s="7" t="s">
        <v>22</v>
      </c>
      <c r="I15" s="7" t="s">
        <v>23</v>
      </c>
      <c r="J15" s="7" t="s">
        <v>29</v>
      </c>
      <c r="K15" s="7"/>
      <c r="L15" s="7"/>
      <c r="M15" s="7"/>
      <c r="N15" s="3"/>
      <c r="O15" s="15" t="s">
        <v>70</v>
      </c>
    </row>
    <row r="16" spans="1:15" x14ac:dyDescent="0.25">
      <c r="A16" s="7">
        <v>1</v>
      </c>
      <c r="B16" s="7" t="s">
        <v>46</v>
      </c>
      <c r="C16" s="7">
        <v>2008</v>
      </c>
      <c r="D16" s="7" t="s">
        <v>33</v>
      </c>
      <c r="E16" s="7">
        <v>54</v>
      </c>
      <c r="F16" s="7" t="s">
        <v>13</v>
      </c>
      <c r="G16" s="5">
        <v>0.25</v>
      </c>
      <c r="H16" s="4">
        <v>1</v>
      </c>
      <c r="I16" s="4"/>
      <c r="J16" s="5">
        <v>2.0833333333333332E-2</v>
      </c>
      <c r="K16" s="5">
        <f t="shared" ref="K16:K21" si="1">(H16+I16)*J16</f>
        <v>2.0833333333333332E-2</v>
      </c>
      <c r="L16" s="5">
        <v>0.65138888888888891</v>
      </c>
      <c r="M16" s="5">
        <f t="shared" ref="M16:M21" si="2">(L16+K16)-G16</f>
        <v>0.42222222222222228</v>
      </c>
      <c r="N16" s="3">
        <v>1</v>
      </c>
      <c r="O16" s="15">
        <v>0</v>
      </c>
    </row>
    <row r="17" spans="1:18" x14ac:dyDescent="0.25">
      <c r="A17" s="7">
        <f>A16+1</f>
        <v>2</v>
      </c>
      <c r="B17" s="7" t="s">
        <v>42</v>
      </c>
      <c r="C17" s="7">
        <v>2009</v>
      </c>
      <c r="D17" s="7" t="s">
        <v>31</v>
      </c>
      <c r="E17" s="7">
        <v>53</v>
      </c>
      <c r="F17" s="7" t="s">
        <v>13</v>
      </c>
      <c r="G17" s="5">
        <v>0.20833333333333334</v>
      </c>
      <c r="H17" s="4">
        <v>1</v>
      </c>
      <c r="I17" s="4"/>
      <c r="J17" s="5">
        <v>2.0833333333333332E-2</v>
      </c>
      <c r="K17" s="5">
        <f t="shared" si="1"/>
        <v>2.0833333333333332E-2</v>
      </c>
      <c r="L17" s="5">
        <v>0.62361111111111112</v>
      </c>
      <c r="M17" s="5">
        <f t="shared" si="2"/>
        <v>0.43611111111111112</v>
      </c>
      <c r="N17" s="3">
        <f>M16/M17</f>
        <v>0.96815286624203833</v>
      </c>
      <c r="O17" s="5">
        <f>M17-M16</f>
        <v>1.388888888888884E-2</v>
      </c>
    </row>
    <row r="18" spans="1:18" x14ac:dyDescent="0.25">
      <c r="A18" s="7">
        <f t="shared" ref="A18:A21" si="3">A17+1</f>
        <v>3</v>
      </c>
      <c r="B18" s="7" t="s">
        <v>44</v>
      </c>
      <c r="C18" s="7">
        <v>2009</v>
      </c>
      <c r="D18" s="7" t="s">
        <v>33</v>
      </c>
      <c r="E18" s="7">
        <v>49</v>
      </c>
      <c r="F18" s="7" t="s">
        <v>13</v>
      </c>
      <c r="G18" s="5">
        <v>4.1666666666666664E-2</v>
      </c>
      <c r="H18" s="4">
        <v>2</v>
      </c>
      <c r="I18" s="4"/>
      <c r="J18" s="5">
        <v>2.0833333333333332E-2</v>
      </c>
      <c r="K18" s="5">
        <f t="shared" si="1"/>
        <v>4.1666666666666664E-2</v>
      </c>
      <c r="L18" s="5">
        <v>0.50486111111111109</v>
      </c>
      <c r="M18" s="5">
        <f t="shared" si="2"/>
        <v>0.50486111111111109</v>
      </c>
      <c r="N18" s="3">
        <f>M16/M18</f>
        <v>0.83631361760660261</v>
      </c>
      <c r="O18" s="5">
        <f>M18-M16</f>
        <v>8.2638888888888817E-2</v>
      </c>
    </row>
    <row r="19" spans="1:18" x14ac:dyDescent="0.25">
      <c r="A19" s="7">
        <f t="shared" si="3"/>
        <v>4</v>
      </c>
      <c r="B19" s="7" t="s">
        <v>43</v>
      </c>
      <c r="C19" s="7">
        <v>2009</v>
      </c>
      <c r="D19" s="7" t="s">
        <v>31</v>
      </c>
      <c r="E19" s="7">
        <v>50</v>
      </c>
      <c r="F19" s="7" t="s">
        <v>13</v>
      </c>
      <c r="G19" s="5">
        <v>8.3333333333333329E-2</v>
      </c>
      <c r="H19" s="4">
        <v>1</v>
      </c>
      <c r="I19" s="4"/>
      <c r="J19" s="5">
        <v>2.0833333333333332E-2</v>
      </c>
      <c r="K19" s="5">
        <f t="shared" si="1"/>
        <v>2.0833333333333332E-2</v>
      </c>
      <c r="L19" s="5">
        <v>0.57291666666666663</v>
      </c>
      <c r="M19" s="5">
        <f t="shared" si="2"/>
        <v>0.51041666666666663</v>
      </c>
      <c r="N19" s="3">
        <f>M16/M19</f>
        <v>0.82721088435374168</v>
      </c>
      <c r="O19" s="5">
        <f>M19-M16</f>
        <v>8.8194444444444353E-2</v>
      </c>
    </row>
    <row r="20" spans="1:18" x14ac:dyDescent="0.25">
      <c r="A20" s="7">
        <f t="shared" si="3"/>
        <v>5</v>
      </c>
      <c r="B20" s="7" t="s">
        <v>45</v>
      </c>
      <c r="C20" s="7">
        <v>2008</v>
      </c>
      <c r="D20" s="7" t="s">
        <v>33</v>
      </c>
      <c r="E20" s="7">
        <v>51</v>
      </c>
      <c r="F20" s="7" t="s">
        <v>13</v>
      </c>
      <c r="G20" s="5">
        <v>0.125</v>
      </c>
      <c r="H20" s="4">
        <v>3</v>
      </c>
      <c r="I20" s="4"/>
      <c r="J20" s="5">
        <v>2.0833333333333332E-2</v>
      </c>
      <c r="K20" s="5">
        <f t="shared" si="1"/>
        <v>6.25E-2</v>
      </c>
      <c r="L20" s="5">
        <v>0.58888888888888891</v>
      </c>
      <c r="M20" s="5">
        <f t="shared" si="2"/>
        <v>0.52638888888888891</v>
      </c>
      <c r="N20" s="3">
        <f>M16/M20</f>
        <v>0.8021108179419526</v>
      </c>
      <c r="O20" s="5">
        <f>M20-M16</f>
        <v>0.10416666666666663</v>
      </c>
    </row>
    <row r="21" spans="1:18" x14ac:dyDescent="0.25">
      <c r="A21" s="7">
        <f t="shared" si="3"/>
        <v>6</v>
      </c>
      <c r="B21" s="7" t="s">
        <v>40</v>
      </c>
      <c r="C21" s="7">
        <v>2009</v>
      </c>
      <c r="D21" s="7" t="s">
        <v>41</v>
      </c>
      <c r="E21" s="7">
        <v>52</v>
      </c>
      <c r="F21" s="7" t="s">
        <v>13</v>
      </c>
      <c r="G21" s="5">
        <v>0.16666666666666666</v>
      </c>
      <c r="H21" s="4">
        <v>4</v>
      </c>
      <c r="I21" s="4"/>
      <c r="J21" s="5">
        <v>2.0833333333333332E-2</v>
      </c>
      <c r="K21" s="5">
        <f t="shared" si="1"/>
        <v>8.3333333333333329E-2</v>
      </c>
      <c r="L21" s="5">
        <v>0.71944444444444444</v>
      </c>
      <c r="M21" s="5">
        <f t="shared" si="2"/>
        <v>0.63611111111111118</v>
      </c>
      <c r="N21" s="3">
        <f>M16/M21</f>
        <v>0.66375545851528384</v>
      </c>
      <c r="O21" s="5">
        <f>M21-M17</f>
        <v>0.20000000000000007</v>
      </c>
    </row>
    <row r="22" spans="1:18" x14ac:dyDescent="0.25">
      <c r="A22" s="7"/>
      <c r="B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3"/>
      <c r="O22" s="7"/>
    </row>
    <row r="23" spans="1:18" x14ac:dyDescent="0.25">
      <c r="A23" s="7"/>
      <c r="B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3"/>
      <c r="O23" s="7"/>
    </row>
    <row r="24" spans="1:18" x14ac:dyDescent="0.25">
      <c r="A24" s="7"/>
      <c r="B24" s="7" t="s">
        <v>15</v>
      </c>
      <c r="D24" s="7" t="s">
        <v>18</v>
      </c>
      <c r="E24" s="8" t="s">
        <v>26</v>
      </c>
      <c r="F24" s="7"/>
      <c r="G24" s="7"/>
      <c r="H24" s="7"/>
      <c r="I24" s="7"/>
      <c r="J24" s="7"/>
      <c r="K24" s="7"/>
      <c r="L24" s="7"/>
      <c r="M24" s="7"/>
      <c r="N24" s="3"/>
      <c r="O24" s="7"/>
    </row>
    <row r="25" spans="1:18" x14ac:dyDescent="0.25">
      <c r="A25" s="7"/>
      <c r="B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3"/>
      <c r="O25" s="7"/>
    </row>
    <row r="26" spans="1:18" x14ac:dyDescent="0.25">
      <c r="A26" s="7"/>
      <c r="B26" s="7" t="s">
        <v>0</v>
      </c>
      <c r="D26" s="7" t="s">
        <v>1</v>
      </c>
      <c r="E26" s="7" t="s">
        <v>12</v>
      </c>
      <c r="F26" s="7" t="s">
        <v>2</v>
      </c>
      <c r="G26" s="7" t="s">
        <v>3</v>
      </c>
      <c r="H26" s="7" t="s">
        <v>4</v>
      </c>
      <c r="I26" s="7" t="s">
        <v>5</v>
      </c>
      <c r="J26" s="7" t="s">
        <v>11</v>
      </c>
      <c r="K26" s="7" t="s">
        <v>6</v>
      </c>
      <c r="L26" s="7" t="s">
        <v>7</v>
      </c>
      <c r="M26" s="7" t="s">
        <v>8</v>
      </c>
      <c r="N26" s="3" t="s">
        <v>9</v>
      </c>
      <c r="O26" s="15" t="s">
        <v>69</v>
      </c>
    </row>
    <row r="27" spans="1:18" x14ac:dyDescent="0.25">
      <c r="A27" s="7"/>
      <c r="B27" s="7"/>
      <c r="D27" s="7"/>
      <c r="E27" s="7"/>
      <c r="F27" s="7"/>
      <c r="G27" s="7"/>
      <c r="H27" s="7" t="s">
        <v>22</v>
      </c>
      <c r="I27" s="7" t="s">
        <v>22</v>
      </c>
      <c r="J27" s="7" t="s">
        <v>29</v>
      </c>
      <c r="K27" s="7"/>
      <c r="L27" s="7"/>
      <c r="M27" s="7"/>
      <c r="N27" s="3"/>
      <c r="O27" s="15" t="s">
        <v>70</v>
      </c>
    </row>
    <row r="28" spans="1:18" x14ac:dyDescent="0.25">
      <c r="A28" s="7">
        <v>1</v>
      </c>
      <c r="B28" s="7" t="s">
        <v>53</v>
      </c>
      <c r="C28" s="7">
        <v>2007</v>
      </c>
      <c r="D28" s="7" t="s">
        <v>31</v>
      </c>
      <c r="E28" s="7">
        <v>63</v>
      </c>
      <c r="F28" s="7" t="s">
        <v>15</v>
      </c>
      <c r="G28" s="5">
        <v>0.125</v>
      </c>
      <c r="H28" s="4">
        <v>1</v>
      </c>
      <c r="I28" s="4">
        <v>2</v>
      </c>
      <c r="J28" s="5">
        <v>2.0833333333333332E-2</v>
      </c>
      <c r="K28" s="5">
        <f>(H28+I28)*J28</f>
        <v>6.25E-2</v>
      </c>
      <c r="L28" s="5">
        <v>0.74791666666666667</v>
      </c>
      <c r="M28" s="5">
        <f>(L28+K28)-G28</f>
        <v>0.68541666666666667</v>
      </c>
      <c r="N28" s="3">
        <v>1</v>
      </c>
      <c r="O28" s="15">
        <v>0</v>
      </c>
    </row>
    <row r="29" spans="1:18" x14ac:dyDescent="0.25">
      <c r="A29" s="7">
        <f>A28+1</f>
        <v>2</v>
      </c>
      <c r="B29" s="7" t="s">
        <v>54</v>
      </c>
      <c r="C29" s="7">
        <v>2006</v>
      </c>
      <c r="D29" s="7" t="s">
        <v>33</v>
      </c>
      <c r="E29" s="7">
        <v>65</v>
      </c>
      <c r="F29" s="7" t="s">
        <v>15</v>
      </c>
      <c r="G29" s="5">
        <v>0.20833333333333334</v>
      </c>
      <c r="H29" s="4">
        <v>5</v>
      </c>
      <c r="I29" s="4">
        <v>4</v>
      </c>
      <c r="J29" s="5">
        <v>2.0833333333333332E-2</v>
      </c>
      <c r="K29" s="5">
        <f>(H29+I29)*J29</f>
        <v>0.1875</v>
      </c>
      <c r="L29" s="5">
        <v>0.92291666666666661</v>
      </c>
      <c r="M29" s="5">
        <f>(L29+K29)-G29</f>
        <v>0.90208333333333324</v>
      </c>
      <c r="N29" s="3">
        <f>M28/M29</f>
        <v>0.75981524249422638</v>
      </c>
      <c r="O29" s="5">
        <f>M29-M28</f>
        <v>0.21666666666666656</v>
      </c>
    </row>
    <row r="30" spans="1:18" x14ac:dyDescent="0.25">
      <c r="A30" s="7">
        <f t="shared" ref="A30:A32" si="4">A29+1</f>
        <v>3</v>
      </c>
      <c r="B30" s="7" t="s">
        <v>55</v>
      </c>
      <c r="C30" s="7">
        <v>2007</v>
      </c>
      <c r="D30" s="7" t="s">
        <v>33</v>
      </c>
      <c r="E30" s="7">
        <v>58</v>
      </c>
      <c r="F30" s="7" t="s">
        <v>15</v>
      </c>
      <c r="G30" s="5">
        <v>4.1666666666666664E-2</v>
      </c>
      <c r="H30" s="4">
        <v>4</v>
      </c>
      <c r="I30" s="4">
        <v>4</v>
      </c>
      <c r="J30" s="5">
        <v>2.0833333333333332E-2</v>
      </c>
      <c r="K30" s="5">
        <f>(H30+I30)*J30</f>
        <v>0.16666666666666666</v>
      </c>
      <c r="L30" s="5">
        <v>0.86041666666666661</v>
      </c>
      <c r="M30" s="5">
        <f>(L30+K30)-G30</f>
        <v>0.98541666666666672</v>
      </c>
      <c r="N30" s="3">
        <f>M28/M30</f>
        <v>0.69556025369978858</v>
      </c>
      <c r="O30" s="5">
        <f>M30-M28</f>
        <v>0.30000000000000004</v>
      </c>
    </row>
    <row r="31" spans="1:18" x14ac:dyDescent="0.25">
      <c r="A31" s="13">
        <f t="shared" si="4"/>
        <v>4</v>
      </c>
      <c r="B31" s="7" t="s">
        <v>51</v>
      </c>
      <c r="C31" s="7">
        <v>2006</v>
      </c>
      <c r="D31" s="7" t="s">
        <v>52</v>
      </c>
      <c r="E31" s="7">
        <v>60</v>
      </c>
      <c r="F31" s="7" t="s">
        <v>15</v>
      </c>
      <c r="G31" s="5">
        <v>8.3333333333333329E-2</v>
      </c>
      <c r="H31" s="4">
        <v>5</v>
      </c>
      <c r="I31" s="4">
        <v>4</v>
      </c>
      <c r="J31" s="5">
        <v>2.0833333333333332E-2</v>
      </c>
      <c r="K31" s="5">
        <f>(H31+I31)*J31</f>
        <v>0.1875</v>
      </c>
      <c r="L31" s="17">
        <v>0.90069444444444446</v>
      </c>
      <c r="M31" s="17">
        <f t="shared" ref="M31:M32" si="5">(L31+K31)-G31</f>
        <v>1.0048611111111112</v>
      </c>
      <c r="N31" s="3">
        <f>M28/M31</f>
        <v>0.68210089841050447</v>
      </c>
      <c r="O31" s="5">
        <f>M31-M28</f>
        <v>0.31944444444444453</v>
      </c>
      <c r="R31" s="20" t="s">
        <v>65</v>
      </c>
    </row>
    <row r="32" spans="1:18" s="16" customFormat="1" x14ac:dyDescent="0.25">
      <c r="A32" s="18">
        <f t="shared" si="4"/>
        <v>5</v>
      </c>
      <c r="B32" s="5" t="s">
        <v>56</v>
      </c>
      <c r="C32" s="18">
        <v>2007</v>
      </c>
      <c r="D32" s="5" t="s">
        <v>33</v>
      </c>
      <c r="E32" s="18">
        <v>64</v>
      </c>
      <c r="F32" s="5" t="s">
        <v>15</v>
      </c>
      <c r="G32" s="5">
        <v>0.16666666666666666</v>
      </c>
      <c r="H32" s="18">
        <v>4</v>
      </c>
      <c r="I32" s="18">
        <v>3</v>
      </c>
      <c r="J32" s="5">
        <v>2.0833333333333332E-2</v>
      </c>
      <c r="K32" s="5">
        <f>(H32+I32)*J32</f>
        <v>0.14583333333333331</v>
      </c>
      <c r="L32" s="17">
        <v>1.5097222222222222</v>
      </c>
      <c r="M32" s="17">
        <f t="shared" si="5"/>
        <v>1.4888888888888887</v>
      </c>
      <c r="N32" s="3">
        <f>M28/M32</f>
        <v>0.46035447761194037</v>
      </c>
      <c r="O32" s="5">
        <f>M32-M28</f>
        <v>0.80347222222222203</v>
      </c>
      <c r="Q32" s="16" t="s">
        <v>65</v>
      </c>
      <c r="R32" s="16" t="s">
        <v>65</v>
      </c>
    </row>
    <row r="33" spans="1:18" x14ac:dyDescent="0.25">
      <c r="A33" s="13"/>
      <c r="B33" s="13"/>
      <c r="C33" s="13"/>
      <c r="D33" s="13"/>
      <c r="E33" s="13"/>
      <c r="F33" s="13"/>
      <c r="G33" s="5"/>
      <c r="H33" s="4"/>
      <c r="I33" s="4"/>
      <c r="J33" s="5"/>
      <c r="K33" s="5"/>
      <c r="L33" s="5"/>
      <c r="M33" s="5"/>
      <c r="N33" s="3"/>
      <c r="O33" s="11" t="s">
        <v>65</v>
      </c>
      <c r="Q33" s="12" t="s">
        <v>65</v>
      </c>
      <c r="R33" s="20" t="s">
        <v>65</v>
      </c>
    </row>
    <row r="34" spans="1:18" x14ac:dyDescent="0.25">
      <c r="A34" s="13"/>
      <c r="B34" s="13"/>
      <c r="C34" s="13"/>
      <c r="D34" s="13"/>
      <c r="E34" s="13"/>
      <c r="F34" s="13"/>
      <c r="G34" s="5"/>
      <c r="H34" s="4"/>
      <c r="I34" s="4"/>
      <c r="J34" s="5"/>
      <c r="K34" s="5"/>
      <c r="L34" s="5"/>
      <c r="M34" s="5"/>
      <c r="N34" s="3"/>
      <c r="O34" s="11"/>
      <c r="Q34" s="12"/>
      <c r="R34" s="12" t="s">
        <v>65</v>
      </c>
    </row>
    <row r="35" spans="1:18" x14ac:dyDescent="0.25">
      <c r="A35" s="7"/>
      <c r="B35" s="7" t="s">
        <v>21</v>
      </c>
      <c r="D35" s="7" t="s">
        <v>79</v>
      </c>
      <c r="E35" s="8" t="s">
        <v>27</v>
      </c>
      <c r="F35" s="7"/>
      <c r="G35" s="7"/>
      <c r="H35" s="7"/>
      <c r="I35" s="7"/>
      <c r="J35" s="7"/>
      <c r="K35" s="7"/>
      <c r="L35" s="7"/>
      <c r="M35" s="7"/>
      <c r="N35" s="3"/>
      <c r="O35" s="7"/>
      <c r="R35" s="12" t="s">
        <v>65</v>
      </c>
    </row>
    <row r="36" spans="1:18" x14ac:dyDescent="0.25">
      <c r="A36" s="7"/>
      <c r="B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3"/>
      <c r="O36" s="7"/>
      <c r="R36" t="s">
        <v>65</v>
      </c>
    </row>
    <row r="37" spans="1:18" x14ac:dyDescent="0.25">
      <c r="A37" s="7"/>
      <c r="B37" s="7" t="s">
        <v>0</v>
      </c>
      <c r="D37" s="7" t="s">
        <v>1</v>
      </c>
      <c r="E37" s="7" t="s">
        <v>12</v>
      </c>
      <c r="F37" s="7" t="s">
        <v>2</v>
      </c>
      <c r="G37" s="7" t="s">
        <v>3</v>
      </c>
      <c r="H37" s="7" t="s">
        <v>4</v>
      </c>
      <c r="I37" s="7" t="s">
        <v>5</v>
      </c>
      <c r="J37" s="7" t="s">
        <v>11</v>
      </c>
      <c r="K37" s="7" t="s">
        <v>6</v>
      </c>
      <c r="L37" s="7" t="s">
        <v>7</v>
      </c>
      <c r="M37" s="7" t="s">
        <v>8</v>
      </c>
      <c r="N37" s="3" t="s">
        <v>9</v>
      </c>
      <c r="O37" s="15" t="s">
        <v>69</v>
      </c>
    </row>
    <row r="38" spans="1:18" x14ac:dyDescent="0.25">
      <c r="A38" s="7"/>
      <c r="B38" s="7"/>
      <c r="D38" s="7"/>
      <c r="E38" s="7"/>
      <c r="F38" s="7"/>
      <c r="G38" s="7"/>
      <c r="H38" s="7" t="s">
        <v>22</v>
      </c>
      <c r="I38" s="7" t="s">
        <v>22</v>
      </c>
      <c r="J38" s="7" t="s">
        <v>29</v>
      </c>
      <c r="K38" s="7"/>
      <c r="L38" s="7"/>
      <c r="M38" s="7"/>
      <c r="N38" s="3"/>
      <c r="O38" s="15" t="s">
        <v>70</v>
      </c>
    </row>
    <row r="39" spans="1:18" x14ac:dyDescent="0.25">
      <c r="A39" s="7">
        <v>1</v>
      </c>
      <c r="B39" s="7" t="s">
        <v>62</v>
      </c>
      <c r="C39" s="7">
        <v>2005</v>
      </c>
      <c r="D39" s="9" t="s">
        <v>33</v>
      </c>
      <c r="E39" s="7">
        <v>72</v>
      </c>
      <c r="F39" s="7" t="s">
        <v>21</v>
      </c>
      <c r="G39" s="5">
        <v>0.125</v>
      </c>
      <c r="H39" s="4">
        <v>1</v>
      </c>
      <c r="I39" s="4">
        <v>1</v>
      </c>
      <c r="J39" s="5">
        <v>2.0833333333333332E-2</v>
      </c>
      <c r="K39" s="5">
        <f>(H39+I39)*J39</f>
        <v>4.1666666666666664E-2</v>
      </c>
      <c r="L39" s="5">
        <v>0.81597222222222221</v>
      </c>
      <c r="M39" s="5">
        <f>(L39+K39)-G39</f>
        <v>0.73263888888888884</v>
      </c>
      <c r="N39" s="3">
        <v>1</v>
      </c>
      <c r="O39" s="15">
        <v>0</v>
      </c>
    </row>
    <row r="40" spans="1:18" x14ac:dyDescent="0.25">
      <c r="A40" s="7">
        <f>A39+1</f>
        <v>2</v>
      </c>
      <c r="B40" s="7" t="s">
        <v>61</v>
      </c>
      <c r="C40" s="7">
        <v>2005</v>
      </c>
      <c r="D40" t="s">
        <v>50</v>
      </c>
      <c r="E40" s="7">
        <v>71</v>
      </c>
      <c r="F40" s="7" t="s">
        <v>21</v>
      </c>
      <c r="G40" s="5">
        <v>8.3333333333333329E-2</v>
      </c>
      <c r="H40" s="4">
        <v>2</v>
      </c>
      <c r="I40" s="4">
        <v>2</v>
      </c>
      <c r="J40" s="5">
        <v>2.0833333333333332E-2</v>
      </c>
      <c r="K40" s="5">
        <f>(H40+I40)*J40</f>
        <v>8.3333333333333329E-2</v>
      </c>
      <c r="L40" s="5">
        <v>0.82013888888888886</v>
      </c>
      <c r="M40" s="5">
        <f>(L40+K40)-G40</f>
        <v>0.82013888888888886</v>
      </c>
      <c r="N40" s="3">
        <f>M39/M40</f>
        <v>0.8933107535986452</v>
      </c>
      <c r="O40" s="5">
        <f>M40-M39</f>
        <v>8.7500000000000022E-2</v>
      </c>
    </row>
    <row r="41" spans="1:18" x14ac:dyDescent="0.25">
      <c r="A41" s="7">
        <f t="shared" ref="A41" si="6">A40+1</f>
        <v>3</v>
      </c>
      <c r="B41" s="7" t="s">
        <v>63</v>
      </c>
      <c r="C41" s="7">
        <v>2006</v>
      </c>
      <c r="D41" s="7" t="s">
        <v>33</v>
      </c>
      <c r="E41" s="7">
        <v>73</v>
      </c>
      <c r="F41" s="7" t="s">
        <v>21</v>
      </c>
      <c r="G41" s="5">
        <v>0.16666666666666666</v>
      </c>
      <c r="H41" s="4">
        <v>3</v>
      </c>
      <c r="I41" s="4">
        <v>3</v>
      </c>
      <c r="J41" s="5">
        <v>2.0833333333333332E-2</v>
      </c>
      <c r="K41" s="5">
        <f>(H41+I41)*J41</f>
        <v>0.125</v>
      </c>
      <c r="L41" s="5">
        <v>0.93611111111111101</v>
      </c>
      <c r="M41" s="5">
        <f>(L41+K41)-G41</f>
        <v>0.89444444444444426</v>
      </c>
      <c r="N41" s="3">
        <f>M39/M41</f>
        <v>0.81909937888198769</v>
      </c>
      <c r="O41" s="5">
        <f>M41-M39</f>
        <v>0.16180555555555542</v>
      </c>
    </row>
    <row r="42" spans="1:18" x14ac:dyDescent="0.25">
      <c r="A42" s="7"/>
      <c r="B42" s="7"/>
      <c r="D42" s="7"/>
      <c r="E42" s="7"/>
      <c r="F42" s="7"/>
      <c r="H42" s="7"/>
      <c r="I42" s="7"/>
      <c r="J42" s="7"/>
      <c r="K42" s="7"/>
      <c r="L42" s="7"/>
      <c r="M42" s="7"/>
      <c r="N42" s="3"/>
      <c r="O42" s="5" t="s">
        <v>65</v>
      </c>
    </row>
    <row r="43" spans="1:18" x14ac:dyDescent="0.25">
      <c r="A43" s="7"/>
      <c r="B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3"/>
      <c r="O43" s="5" t="s">
        <v>65</v>
      </c>
    </row>
    <row r="44" spans="1:18" x14ac:dyDescent="0.25">
      <c r="A44" s="7"/>
      <c r="B44" s="7"/>
      <c r="D44" s="7"/>
      <c r="E44" s="8"/>
      <c r="F44" s="7"/>
      <c r="G44" s="7"/>
      <c r="H44" s="7"/>
      <c r="I44" s="7"/>
      <c r="J44" s="7"/>
      <c r="K44" s="7"/>
      <c r="L44" s="7"/>
      <c r="M44" s="7"/>
      <c r="N44" s="3"/>
      <c r="O44" s="7"/>
    </row>
    <row r="45" spans="1:18" x14ac:dyDescent="0.25">
      <c r="A45" s="7"/>
      <c r="B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3"/>
      <c r="O45" s="7"/>
    </row>
    <row r="46" spans="1:18" x14ac:dyDescent="0.25">
      <c r="A46" s="7"/>
      <c r="B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3"/>
      <c r="O46" s="7"/>
    </row>
    <row r="47" spans="1:18" x14ac:dyDescent="0.25">
      <c r="A47" s="7"/>
      <c r="B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3"/>
      <c r="O47" s="7"/>
    </row>
    <row r="48" spans="1:18" x14ac:dyDescent="0.25">
      <c r="A48" s="7"/>
      <c r="B48" s="7"/>
      <c r="D48" s="7"/>
      <c r="E48" s="7"/>
      <c r="F48" s="7"/>
      <c r="G48" s="5"/>
      <c r="H48" s="4"/>
      <c r="I48" s="4"/>
      <c r="J48" s="5"/>
      <c r="K48" s="5"/>
      <c r="L48" s="5"/>
      <c r="M48" s="5"/>
      <c r="N48" s="3"/>
      <c r="O48" s="7"/>
    </row>
    <row r="49" spans="1:15" x14ac:dyDescent="0.25">
      <c r="A49" s="7"/>
      <c r="B49" s="7"/>
      <c r="D49" s="7"/>
      <c r="E49" s="7"/>
      <c r="F49" s="7"/>
      <c r="G49" s="5"/>
      <c r="H49" s="4"/>
      <c r="I49" s="4"/>
      <c r="J49" s="5"/>
      <c r="K49" s="5"/>
      <c r="L49" s="5"/>
      <c r="M49" s="5"/>
      <c r="N49" s="3"/>
      <c r="O49" s="7"/>
    </row>
    <row r="50" spans="1:15" x14ac:dyDescent="0.25">
      <c r="A50" s="7"/>
      <c r="B50" s="7"/>
      <c r="D50" s="7"/>
      <c r="E50" s="7"/>
      <c r="F50" s="7"/>
      <c r="G50" s="5"/>
      <c r="H50" s="4"/>
      <c r="I50" s="4"/>
      <c r="J50" s="5"/>
      <c r="K50" s="5"/>
      <c r="L50" s="5"/>
      <c r="M50" s="5"/>
      <c r="N50" s="3"/>
      <c r="O50" s="7"/>
    </row>
    <row r="51" spans="1:15" x14ac:dyDescent="0.25">
      <c r="A51" s="7"/>
      <c r="B51" s="7"/>
      <c r="D51" s="7"/>
      <c r="E51" s="7"/>
      <c r="F51" s="7"/>
      <c r="G51" s="5"/>
      <c r="H51" s="4"/>
      <c r="I51" s="4"/>
      <c r="J51" s="5"/>
      <c r="K51" s="5"/>
      <c r="L51" s="5"/>
      <c r="M51" s="5"/>
      <c r="N51" s="3"/>
      <c r="O51" s="7"/>
    </row>
    <row r="52" spans="1:15" x14ac:dyDescent="0.25">
      <c r="A52" s="7"/>
      <c r="B52" s="7"/>
      <c r="D52" s="7"/>
      <c r="E52" s="7"/>
      <c r="F52" s="7"/>
      <c r="G52" s="5"/>
      <c r="H52" s="4"/>
      <c r="I52" s="4"/>
      <c r="J52" s="5"/>
      <c r="K52" s="5"/>
      <c r="L52" s="5"/>
      <c r="M52" s="5"/>
      <c r="N52" s="3"/>
      <c r="O52" s="7"/>
    </row>
    <row r="53" spans="1:15" x14ac:dyDescent="0.25">
      <c r="A53" s="7"/>
      <c r="B53" s="7"/>
      <c r="D53" s="7"/>
      <c r="E53" s="7"/>
      <c r="F53" s="7"/>
      <c r="G53" s="5"/>
      <c r="H53" s="4"/>
      <c r="I53" s="4"/>
      <c r="J53" s="5"/>
      <c r="K53" s="5"/>
      <c r="L53" s="5"/>
      <c r="M53" s="5"/>
      <c r="N53" s="3"/>
      <c r="O53" s="7"/>
    </row>
    <row r="54" spans="1:15" x14ac:dyDescent="0.25">
      <c r="A54" s="7"/>
      <c r="B54" s="7"/>
      <c r="D54" s="7"/>
      <c r="E54" s="7"/>
      <c r="F54" s="7"/>
      <c r="G54" s="5"/>
      <c r="H54" s="4"/>
      <c r="I54" s="4"/>
      <c r="J54" s="5"/>
      <c r="K54" s="5"/>
      <c r="L54" s="5"/>
      <c r="M54" s="5"/>
      <c r="N54" s="3"/>
      <c r="O54" s="7"/>
    </row>
    <row r="55" spans="1:15" x14ac:dyDescent="0.25">
      <c r="A55" s="7"/>
      <c r="B55" s="7"/>
      <c r="D55" s="7"/>
      <c r="E55" s="7"/>
      <c r="F55" s="7"/>
      <c r="G55" s="5"/>
      <c r="H55" s="4"/>
      <c r="I55" s="4"/>
      <c r="J55" s="5"/>
      <c r="K55" s="5"/>
      <c r="L55" s="5"/>
      <c r="M55" s="5"/>
      <c r="N55" s="3"/>
      <c r="O55" s="7"/>
    </row>
    <row r="65" spans="16:16" x14ac:dyDescent="0.25">
      <c r="P65" s="20" t="s">
        <v>65</v>
      </c>
    </row>
    <row r="66" spans="16:16" x14ac:dyDescent="0.25">
      <c r="P66" s="20" t="s">
        <v>65</v>
      </c>
    </row>
    <row r="67" spans="16:16" x14ac:dyDescent="0.25">
      <c r="P67" s="19" t="s">
        <v>65</v>
      </c>
    </row>
  </sheetData>
  <sortState ref="B38:M40">
    <sortCondition ref="M38:M40"/>
  </sortState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Lány</vt:lpstr>
      <vt:lpstr>Fiú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Bozóki György</dc:creator>
  <cp:lastModifiedBy>gabuki</cp:lastModifiedBy>
  <dcterms:created xsi:type="dcterms:W3CDTF">2019-05-23T09:55:02Z</dcterms:created>
  <dcterms:modified xsi:type="dcterms:W3CDTF">2019-05-27T15:46:25Z</dcterms:modified>
</cp:coreProperties>
</file>